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スタッフ共有フォルダ\73000　特養なの花　介護\001主任・相談員・ケアマネ\13利用料金\"/>
    </mc:Choice>
  </mc:AlternateContent>
  <xr:revisionPtr revIDLastSave="0" documentId="13_ncr:1_{259FDDEC-FE16-40B0-9C2C-BB0150BED015}" xr6:coauthVersionLast="47" xr6:coauthVersionMax="47" xr10:uidLastSave="{00000000-0000-0000-0000-000000000000}"/>
  <bookViews>
    <workbookView xWindow="-60" yWindow="-60" windowWidth="28920" windowHeight="15600" activeTab="2" xr2:uid="{58448019-AA31-45F9-9308-F98FA21AC887}"/>
  </bookViews>
  <sheets>
    <sheet name="なの特１割Ｒ8.8" sheetId="1" r:id="rId1"/>
    <sheet name="なの特2割Ｒ8.8" sheetId="2" r:id="rId2"/>
    <sheet name="なの特3割Ｒ8.8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40" i="3"/>
  <c r="D40" i="3"/>
  <c r="C40" i="3"/>
  <c r="E40" i="2"/>
  <c r="D40" i="2"/>
  <c r="C40" i="2"/>
  <c r="G31" i="2"/>
  <c r="E40" i="1"/>
  <c r="D40" i="1"/>
  <c r="C40" i="1"/>
  <c r="G31" i="1"/>
  <c r="F31" i="3"/>
  <c r="E39" i="3"/>
  <c r="D39" i="3"/>
  <c r="C39" i="3"/>
  <c r="G31" i="3"/>
  <c r="E21" i="3"/>
  <c r="D21" i="3"/>
  <c r="C21" i="3"/>
  <c r="F31" i="2"/>
  <c r="E39" i="2"/>
  <c r="D39" i="2"/>
  <c r="C39" i="2"/>
  <c r="E21" i="2"/>
  <c r="D21" i="2"/>
  <c r="C21" i="2"/>
  <c r="E39" i="1"/>
  <c r="C39" i="1"/>
  <c r="F31" i="1"/>
  <c r="E31" i="1"/>
  <c r="E38" i="1"/>
  <c r="D38" i="1"/>
  <c r="C38" i="1"/>
  <c r="E37" i="1"/>
  <c r="D37" i="1"/>
  <c r="C37" i="1"/>
  <c r="D31" i="1"/>
  <c r="E21" i="1"/>
  <c r="D21" i="1"/>
  <c r="C21" i="1"/>
  <c r="E22" i="1"/>
  <c r="C9" i="3"/>
  <c r="D9" i="3"/>
  <c r="E9" i="3"/>
  <c r="C11" i="3"/>
  <c r="D11" i="3"/>
  <c r="E11" i="3"/>
  <c r="C12" i="3"/>
  <c r="D12" i="3"/>
  <c r="E12" i="3"/>
  <c r="C18" i="3"/>
  <c r="D18" i="3"/>
  <c r="E18" i="3"/>
  <c r="C20" i="3"/>
  <c r="D20" i="3"/>
  <c r="E20" i="3"/>
  <c r="D8" i="3"/>
  <c r="E8" i="3"/>
  <c r="C8" i="3"/>
  <c r="E22" i="3"/>
  <c r="D22" i="3"/>
  <c r="C22" i="3"/>
  <c r="E31" i="3"/>
  <c r="E38" i="3"/>
  <c r="D38" i="3"/>
  <c r="C38" i="3"/>
  <c r="D31" i="3"/>
  <c r="E37" i="3"/>
  <c r="D37" i="3"/>
  <c r="C37" i="3"/>
  <c r="C31" i="3"/>
  <c r="G22" i="3"/>
  <c r="F22" i="3"/>
  <c r="E20" i="2"/>
  <c r="D20" i="2"/>
  <c r="C20" i="2"/>
  <c r="E18" i="2"/>
  <c r="D18" i="2"/>
  <c r="C18" i="2"/>
  <c r="C12" i="2"/>
  <c r="D12" i="2"/>
  <c r="E12" i="2"/>
  <c r="D11" i="2"/>
  <c r="E11" i="2"/>
  <c r="C11" i="2"/>
  <c r="D9" i="2"/>
  <c r="E9" i="2"/>
  <c r="C9" i="2"/>
  <c r="D8" i="2"/>
  <c r="E8" i="2"/>
  <c r="C8" i="2"/>
  <c r="E22" i="2"/>
  <c r="D22" i="2"/>
  <c r="C22" i="2"/>
  <c r="E31" i="2"/>
  <c r="E38" i="2"/>
  <c r="D38" i="2"/>
  <c r="C38" i="2"/>
  <c r="D31" i="2"/>
  <c r="E37" i="2"/>
  <c r="D37" i="2"/>
  <c r="C37" i="2"/>
  <c r="C31" i="2"/>
  <c r="G22" i="2"/>
  <c r="F22" i="2"/>
  <c r="F22" i="1"/>
  <c r="G22" i="1"/>
  <c r="D22" i="1"/>
  <c r="C22" i="1"/>
</calcChain>
</file>

<file path=xl/sharedStrings.xml><?xml version="1.0" encoding="utf-8"?>
<sst xmlns="http://schemas.openxmlformats.org/spreadsheetml/2006/main" count="201" uniqueCount="50">
  <si>
    <t>特養なの花利用料金（1か月31日あたり）</t>
    <rPh sb="0" eb="2">
      <t>トクヨウ</t>
    </rPh>
    <rPh sb="4" eb="5">
      <t>ハナ</t>
    </rPh>
    <rPh sb="5" eb="7">
      <t>リヨウ</t>
    </rPh>
    <rPh sb="7" eb="9">
      <t>リョウキン</t>
    </rPh>
    <rPh sb="12" eb="13">
      <t>ゲツ</t>
    </rPh>
    <rPh sb="15" eb="16">
      <t>ニチ</t>
    </rPh>
    <phoneticPr fontId="2"/>
  </si>
  <si>
    <t>※介護保険サービスの自己負担割合が１割の場合</t>
    <rPh sb="1" eb="3">
      <t>カイゴ</t>
    </rPh>
    <rPh sb="3" eb="5">
      <t>ホケン</t>
    </rPh>
    <rPh sb="10" eb="12">
      <t>ジコ</t>
    </rPh>
    <rPh sb="12" eb="14">
      <t>フタン</t>
    </rPh>
    <rPh sb="14" eb="16">
      <t>ワリアイ</t>
    </rPh>
    <rPh sb="18" eb="19">
      <t>ワリ</t>
    </rPh>
    <rPh sb="20" eb="22">
      <t>バアイ</t>
    </rPh>
    <phoneticPr fontId="2"/>
  </si>
  <si>
    <t>１．保険内費用</t>
    <rPh sb="2" eb="4">
      <t>ホケン</t>
    </rPh>
    <rPh sb="4" eb="7">
      <t>ナイヒヨウ</t>
    </rPh>
    <phoneticPr fontId="2"/>
  </si>
  <si>
    <t>【基本費用】</t>
    <rPh sb="1" eb="3">
      <t>キホン</t>
    </rPh>
    <rPh sb="3" eb="5">
      <t>ヒヨウ</t>
    </rPh>
    <phoneticPr fontId="2"/>
  </si>
  <si>
    <t>介護保険分明細内訳</t>
    <rPh sb="0" eb="2">
      <t>カイゴ</t>
    </rPh>
    <rPh sb="2" eb="4">
      <t>ホケン</t>
    </rPh>
    <rPh sb="4" eb="5">
      <t>ブン</t>
    </rPh>
    <rPh sb="5" eb="7">
      <t>メイサイ</t>
    </rPh>
    <rPh sb="7" eb="9">
      <t>ウチワケ</t>
    </rPh>
    <phoneticPr fontId="2"/>
  </si>
  <si>
    <t>要介護度</t>
    <rPh sb="0" eb="3">
      <t>ヨウカイゴ</t>
    </rPh>
    <rPh sb="3" eb="4">
      <t>ド</t>
    </rPh>
    <phoneticPr fontId="2"/>
  </si>
  <si>
    <t>要介護度５</t>
    <rPh sb="0" eb="3">
      <t>ヨウカイゴ</t>
    </rPh>
    <rPh sb="3" eb="4">
      <t>ド</t>
    </rPh>
    <phoneticPr fontId="2"/>
  </si>
  <si>
    <t>要介護度４</t>
    <rPh sb="0" eb="3">
      <t>ヨウカイゴ</t>
    </rPh>
    <rPh sb="3" eb="4">
      <t>ド</t>
    </rPh>
    <phoneticPr fontId="2"/>
  </si>
  <si>
    <t>要介護度３</t>
    <rPh sb="0" eb="3">
      <t>ヨウカイゴ</t>
    </rPh>
    <rPh sb="3" eb="4">
      <t>ド</t>
    </rPh>
    <phoneticPr fontId="2"/>
  </si>
  <si>
    <t>要介護度２</t>
    <rPh sb="0" eb="3">
      <t>ヨウカイゴ</t>
    </rPh>
    <rPh sb="3" eb="4">
      <t>ド</t>
    </rPh>
    <phoneticPr fontId="2"/>
  </si>
  <si>
    <t>要介護度１</t>
    <rPh sb="0" eb="3">
      <t>ヨウカイゴ</t>
    </rPh>
    <rPh sb="3" eb="4">
      <t>ド</t>
    </rPh>
    <phoneticPr fontId="2"/>
  </si>
  <si>
    <t>31日当たり</t>
    <rPh sb="2" eb="3">
      <t>ニチ</t>
    </rPh>
    <rPh sb="3" eb="4">
      <t>ア</t>
    </rPh>
    <phoneticPr fontId="2"/>
  </si>
  <si>
    <t>介護サービス費</t>
    <rPh sb="0" eb="2">
      <t>カイゴ</t>
    </rPh>
    <rPh sb="6" eb="7">
      <t>ヒ</t>
    </rPh>
    <phoneticPr fontId="2"/>
  </si>
  <si>
    <t>回</t>
    <rPh sb="0" eb="1">
      <t>カイ</t>
    </rPh>
    <phoneticPr fontId="2"/>
  </si>
  <si>
    <t>看護体制加算Ⅰ</t>
    <rPh sb="0" eb="2">
      <t>カンゴ</t>
    </rPh>
    <rPh sb="2" eb="4">
      <t>タイセイ</t>
    </rPh>
    <rPh sb="4" eb="6">
      <t>カサン</t>
    </rPh>
    <phoneticPr fontId="2"/>
  </si>
  <si>
    <t>看護体制加算Ⅱ</t>
    <rPh sb="0" eb="2">
      <t>カンゴ</t>
    </rPh>
    <rPh sb="2" eb="4">
      <t>タイセイ</t>
    </rPh>
    <rPh sb="4" eb="6">
      <t>カサン</t>
    </rPh>
    <phoneticPr fontId="2"/>
  </si>
  <si>
    <t>夜勤職員配置加算</t>
    <rPh sb="0" eb="2">
      <t>ヤキン</t>
    </rPh>
    <rPh sb="2" eb="4">
      <t>ショクイン</t>
    </rPh>
    <rPh sb="4" eb="6">
      <t>ハイチ</t>
    </rPh>
    <rPh sb="6" eb="8">
      <t>カサン</t>
    </rPh>
    <phoneticPr fontId="2"/>
  </si>
  <si>
    <t>日常生活継続支援加算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phoneticPr fontId="2"/>
  </si>
  <si>
    <t>認知症専門ケア加算Ⅰ</t>
    <rPh sb="0" eb="3">
      <t>ニンチショウ</t>
    </rPh>
    <rPh sb="3" eb="5">
      <t>センモン</t>
    </rPh>
    <rPh sb="7" eb="9">
      <t>カサン</t>
    </rPh>
    <phoneticPr fontId="2"/>
  </si>
  <si>
    <t>栄養マネジメント強化加算</t>
    <phoneticPr fontId="2"/>
  </si>
  <si>
    <t>口腔衛生管理加算</t>
    <phoneticPr fontId="2"/>
  </si>
  <si>
    <t>褥瘡マネジメント加算Ⅰ</t>
    <rPh sb="0" eb="2">
      <t>ジョクソウ</t>
    </rPh>
    <rPh sb="8" eb="10">
      <t>カサン</t>
    </rPh>
    <phoneticPr fontId="2"/>
  </si>
  <si>
    <t>排せつ支援加算Ⅰ</t>
    <rPh sb="0" eb="1">
      <t>ハイ</t>
    </rPh>
    <rPh sb="3" eb="5">
      <t>シエン</t>
    </rPh>
    <rPh sb="5" eb="7">
      <t>カサン</t>
    </rPh>
    <phoneticPr fontId="2"/>
  </si>
  <si>
    <t>生産性向上推進体制加算（Ⅱ）</t>
    <rPh sb="0" eb="3">
      <t>セイサンセイ</t>
    </rPh>
    <rPh sb="3" eb="5">
      <t>コウジョウ</t>
    </rPh>
    <rPh sb="5" eb="7">
      <t>スイシン</t>
    </rPh>
    <rPh sb="7" eb="9">
      <t>タイセイ</t>
    </rPh>
    <rPh sb="9" eb="11">
      <t>カサン</t>
    </rPh>
    <phoneticPr fontId="2"/>
  </si>
  <si>
    <t>科学的介護推進体制加算Ⅰ</t>
    <rPh sb="0" eb="3">
      <t>カガクテキ</t>
    </rPh>
    <rPh sb="3" eb="5">
      <t>カイゴ</t>
    </rPh>
    <rPh sb="5" eb="11">
      <t>スイシンタイセイカサン</t>
    </rPh>
    <phoneticPr fontId="2"/>
  </si>
  <si>
    <t>協力医療機関連携加算</t>
    <rPh sb="0" eb="2">
      <t>キョウリョク</t>
    </rPh>
    <rPh sb="2" eb="4">
      <t>イリョウ</t>
    </rPh>
    <rPh sb="4" eb="6">
      <t>キカン</t>
    </rPh>
    <rPh sb="6" eb="8">
      <t>レンケイ</t>
    </rPh>
    <rPh sb="8" eb="10">
      <t>カサン</t>
    </rPh>
    <phoneticPr fontId="2"/>
  </si>
  <si>
    <t>処遇改善加算</t>
    <rPh sb="0" eb="2">
      <t>ショグウ</t>
    </rPh>
    <rPh sb="2" eb="4">
      <t>カイゼン</t>
    </rPh>
    <rPh sb="4" eb="6">
      <t>カサン</t>
    </rPh>
    <phoneticPr fontId="2"/>
  </si>
  <si>
    <t>費用合計（概算）・・・①</t>
    <rPh sb="0" eb="2">
      <t>ヒヨウ</t>
    </rPh>
    <rPh sb="2" eb="4">
      <t>ゴウケイ</t>
    </rPh>
    <rPh sb="5" eb="7">
      <t>ガイサン</t>
    </rPh>
    <phoneticPr fontId="2"/>
  </si>
  <si>
    <t>※上記金額から、高額介護サービス費の利用者負担上限額を超えた額が保険者より還付されます。</t>
    <rPh sb="1" eb="3">
      <t>ジョウキ</t>
    </rPh>
    <rPh sb="3" eb="5">
      <t>キンガク</t>
    </rPh>
    <rPh sb="8" eb="10">
      <t>コウガク</t>
    </rPh>
    <rPh sb="10" eb="12">
      <t>カイゴ</t>
    </rPh>
    <rPh sb="16" eb="17">
      <t>ヒ</t>
    </rPh>
    <rPh sb="18" eb="21">
      <t>リヨウシャ</t>
    </rPh>
    <rPh sb="21" eb="23">
      <t>フタン</t>
    </rPh>
    <rPh sb="23" eb="25">
      <t>ジョウゲン</t>
    </rPh>
    <rPh sb="25" eb="26">
      <t>ガク</t>
    </rPh>
    <rPh sb="27" eb="28">
      <t>コ</t>
    </rPh>
    <rPh sb="30" eb="31">
      <t>ガク</t>
    </rPh>
    <rPh sb="32" eb="35">
      <t>ホケンシャ</t>
    </rPh>
    <rPh sb="37" eb="39">
      <t>カンプ</t>
    </rPh>
    <phoneticPr fontId="2"/>
  </si>
  <si>
    <t>２．保険外費用</t>
    <rPh sb="2" eb="5">
      <t>ホケンガイ</t>
    </rPh>
    <rPh sb="5" eb="7">
      <t>ヒヨウ</t>
    </rPh>
    <phoneticPr fontId="2"/>
  </si>
  <si>
    <t>その他の費用</t>
    <rPh sb="2" eb="3">
      <t>タ</t>
    </rPh>
    <rPh sb="4" eb="6">
      <t>ヒヨウ</t>
    </rPh>
    <phoneticPr fontId="2"/>
  </si>
  <si>
    <t>負担段階</t>
    <rPh sb="0" eb="2">
      <t>フタン</t>
    </rPh>
    <rPh sb="2" eb="4">
      <t>ダンカイ</t>
    </rPh>
    <phoneticPr fontId="2"/>
  </si>
  <si>
    <t>1段階</t>
    <rPh sb="1" eb="3">
      <t>ダンカイ</t>
    </rPh>
    <phoneticPr fontId="2"/>
  </si>
  <si>
    <t>2段階</t>
    <rPh sb="1" eb="3">
      <t>ダンカイ</t>
    </rPh>
    <phoneticPr fontId="2"/>
  </si>
  <si>
    <t>3段階①</t>
    <rPh sb="1" eb="3">
      <t>ダンカイ</t>
    </rPh>
    <phoneticPr fontId="2"/>
  </si>
  <si>
    <t>3段階②</t>
    <rPh sb="1" eb="3">
      <t>ダンカイ</t>
    </rPh>
    <phoneticPr fontId="2"/>
  </si>
  <si>
    <t>非該当</t>
    <rPh sb="0" eb="3">
      <t>ヒガイトウ</t>
    </rPh>
    <phoneticPr fontId="2"/>
  </si>
  <si>
    <t>食費</t>
    <rPh sb="0" eb="2">
      <t>ショクヒ</t>
    </rPh>
    <phoneticPr fontId="2"/>
  </si>
  <si>
    <t>居住費</t>
    <rPh sb="0" eb="2">
      <t>キョジュウ</t>
    </rPh>
    <rPh sb="2" eb="3">
      <t>ヒ</t>
    </rPh>
    <phoneticPr fontId="2"/>
  </si>
  <si>
    <t>水分費</t>
    <rPh sb="0" eb="2">
      <t>スイブン</t>
    </rPh>
    <rPh sb="2" eb="3">
      <t>ヒ</t>
    </rPh>
    <phoneticPr fontId="2"/>
  </si>
  <si>
    <t>預り金管理費</t>
    <rPh sb="0" eb="1">
      <t>アズカ</t>
    </rPh>
    <rPh sb="2" eb="3">
      <t>キン</t>
    </rPh>
    <rPh sb="3" eb="6">
      <t>カンリヒ</t>
    </rPh>
    <phoneticPr fontId="2"/>
  </si>
  <si>
    <t>費用合計（概算）・・・②</t>
    <rPh sb="0" eb="2">
      <t>ヒヨウ</t>
    </rPh>
    <rPh sb="2" eb="4">
      <t>ゴウケイ</t>
    </rPh>
    <rPh sb="5" eb="7">
      <t>ガイサン</t>
    </rPh>
    <phoneticPr fontId="2"/>
  </si>
  <si>
    <t>３．費用合計</t>
    <rPh sb="2" eb="6">
      <t>ヒヨウゴウケイ</t>
    </rPh>
    <phoneticPr fontId="2"/>
  </si>
  <si>
    <t>【３1日あたりの費用合計（概算）】</t>
    <rPh sb="3" eb="4">
      <t>ニチ</t>
    </rPh>
    <rPh sb="8" eb="10">
      <t>ヒヨウ</t>
    </rPh>
    <rPh sb="10" eb="12">
      <t>ゴウケイ</t>
    </rPh>
    <rPh sb="13" eb="15">
      <t>ガイサン</t>
    </rPh>
    <phoneticPr fontId="2"/>
  </si>
  <si>
    <t>第２段階</t>
    <rPh sb="0" eb="1">
      <t>ダイ</t>
    </rPh>
    <rPh sb="2" eb="4">
      <t>ダンカイ</t>
    </rPh>
    <phoneticPr fontId="2"/>
  </si>
  <si>
    <t>第３段階①</t>
    <rPh sb="0" eb="1">
      <t>ダイ</t>
    </rPh>
    <rPh sb="2" eb="4">
      <t>ダンカイ</t>
    </rPh>
    <phoneticPr fontId="2"/>
  </si>
  <si>
    <t>第３段階②</t>
    <rPh sb="0" eb="1">
      <t>ダイ</t>
    </rPh>
    <rPh sb="2" eb="4">
      <t>ダンカイ</t>
    </rPh>
    <phoneticPr fontId="2"/>
  </si>
  <si>
    <t>※介護保険サービスの自己負担割合が２割の場合</t>
    <rPh sb="1" eb="3">
      <t>カイゴ</t>
    </rPh>
    <rPh sb="3" eb="5">
      <t>ホケン</t>
    </rPh>
    <rPh sb="10" eb="12">
      <t>ジコ</t>
    </rPh>
    <rPh sb="12" eb="14">
      <t>フタン</t>
    </rPh>
    <rPh sb="14" eb="16">
      <t>ワリアイ</t>
    </rPh>
    <rPh sb="18" eb="19">
      <t>ワリ</t>
    </rPh>
    <rPh sb="20" eb="22">
      <t>バアイ</t>
    </rPh>
    <phoneticPr fontId="2"/>
  </si>
  <si>
    <t>※介護保険サービスの自己負担割合が３割の場合</t>
    <rPh sb="1" eb="3">
      <t>カイゴ</t>
    </rPh>
    <rPh sb="3" eb="5">
      <t>ホケン</t>
    </rPh>
    <rPh sb="10" eb="12">
      <t>ジコ</t>
    </rPh>
    <rPh sb="12" eb="14">
      <t>フタン</t>
    </rPh>
    <rPh sb="14" eb="16">
      <t>ワリアイ</t>
    </rPh>
    <rPh sb="18" eb="19">
      <t>ワリ</t>
    </rPh>
    <rPh sb="20" eb="22">
      <t>バアイ</t>
    </rPh>
    <phoneticPr fontId="2"/>
  </si>
  <si>
    <t>令和8年8月</t>
    <rPh sb="0" eb="2">
      <t>レイワ</t>
    </rPh>
    <rPh sb="3" eb="4">
      <t>ネン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</si>
</sst>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_);[Red]\(#,##0\)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u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vertical="center" shrinkToFit="1"/>
    </xf>
    <xf numFmtId="177" fontId="1" fillId="3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2" borderId="4" xfId="0" applyFont="1" applyFill="1" applyBorder="1">
      <alignment vertical="center"/>
    </xf>
    <xf numFmtId="0" fontId="1" fillId="0" borderId="4" xfId="0" applyFont="1" applyBorder="1">
      <alignment vertical="center"/>
    </xf>
    <xf numFmtId="178" fontId="1" fillId="0" borderId="4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178" fontId="1" fillId="0" borderId="12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vertical="center" shrinkToFit="1"/>
    </xf>
    <xf numFmtId="178" fontId="1" fillId="3" borderId="13" xfId="0" applyNumberFormat="1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4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F8DA-16C4-4A67-9D57-D617DE2A2B55}">
  <dimension ref="A1:I51"/>
  <sheetViews>
    <sheetView topLeftCell="A7" workbookViewId="0">
      <selection activeCell="J33" sqref="J33"/>
    </sheetView>
  </sheetViews>
  <sheetFormatPr defaultRowHeight="13.5" x14ac:dyDescent="0.4"/>
  <cols>
    <col min="1" max="1" width="3.625" style="1" customWidth="1"/>
    <col min="2" max="2" width="24" style="1" customWidth="1"/>
    <col min="3" max="7" width="10.375" style="1" customWidth="1"/>
    <col min="8" max="9" width="4" style="1" customWidth="1"/>
    <col min="10" max="16384" width="9" style="1"/>
  </cols>
  <sheetData>
    <row r="1" spans="1:9" ht="18" customHeight="1" x14ac:dyDescent="0.4">
      <c r="F1" s="35" t="s">
        <v>49</v>
      </c>
      <c r="G1" s="35"/>
      <c r="H1" s="35"/>
      <c r="I1" s="35"/>
    </row>
    <row r="2" spans="1:9" ht="23.25" customHeight="1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ht="18" customHeight="1" x14ac:dyDescent="0.4">
      <c r="B3" s="37" t="s">
        <v>1</v>
      </c>
      <c r="C3" s="37"/>
      <c r="D3" s="37"/>
      <c r="E3" s="37"/>
      <c r="F3" s="37"/>
      <c r="G3" s="37"/>
      <c r="H3" s="37"/>
    </row>
    <row r="4" spans="1:9" ht="11.25" customHeight="1" x14ac:dyDescent="0.4">
      <c r="B4" s="3"/>
      <c r="C4" s="3"/>
      <c r="D4" s="3"/>
      <c r="E4" s="3"/>
      <c r="F4" s="3"/>
      <c r="G4" s="3"/>
      <c r="H4" s="3"/>
    </row>
    <row r="5" spans="1:9" ht="18" customHeight="1" x14ac:dyDescent="0.4">
      <c r="A5" s="37" t="s">
        <v>2</v>
      </c>
      <c r="B5" s="37"/>
      <c r="C5" s="37"/>
      <c r="D5" s="37"/>
      <c r="E5" s="37"/>
      <c r="F5" s="37"/>
      <c r="G5" s="37"/>
      <c r="H5" s="37"/>
      <c r="I5" s="37"/>
    </row>
    <row r="6" spans="1:9" ht="15" customHeight="1" x14ac:dyDescent="0.4">
      <c r="A6" s="38" t="s">
        <v>3</v>
      </c>
      <c r="B6" s="38"/>
      <c r="C6" s="4"/>
      <c r="D6" s="4"/>
      <c r="E6" s="4"/>
      <c r="F6" s="4"/>
      <c r="G6" s="4"/>
    </row>
    <row r="7" spans="1:9" ht="15" customHeight="1" x14ac:dyDescent="0.4">
      <c r="A7" s="28" t="s">
        <v>4</v>
      </c>
      <c r="B7" s="5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31" t="s">
        <v>11</v>
      </c>
      <c r="I7" s="32"/>
    </row>
    <row r="8" spans="1:9" ht="15" customHeight="1" x14ac:dyDescent="0.4">
      <c r="A8" s="29"/>
      <c r="B8" s="8" t="s">
        <v>12</v>
      </c>
      <c r="C8" s="9">
        <v>971</v>
      </c>
      <c r="D8" s="9">
        <v>901</v>
      </c>
      <c r="E8" s="9">
        <v>828</v>
      </c>
      <c r="F8" s="9"/>
      <c r="G8" s="10"/>
      <c r="H8" s="11">
        <v>31</v>
      </c>
      <c r="I8" s="12" t="s">
        <v>13</v>
      </c>
    </row>
    <row r="9" spans="1:9" ht="15" customHeight="1" x14ac:dyDescent="0.4">
      <c r="A9" s="29"/>
      <c r="B9" s="8" t="s">
        <v>14</v>
      </c>
      <c r="C9" s="9">
        <v>12</v>
      </c>
      <c r="D9" s="9">
        <v>12</v>
      </c>
      <c r="E9" s="9">
        <v>12</v>
      </c>
      <c r="F9" s="9"/>
      <c r="G9" s="10"/>
      <c r="H9" s="11">
        <v>31</v>
      </c>
      <c r="I9" s="12" t="s">
        <v>13</v>
      </c>
    </row>
    <row r="10" spans="1:9" ht="15" customHeight="1" x14ac:dyDescent="0.4">
      <c r="A10" s="29"/>
      <c r="B10" s="8" t="s">
        <v>15</v>
      </c>
      <c r="C10" s="9">
        <v>23</v>
      </c>
      <c r="D10" s="9">
        <v>23</v>
      </c>
      <c r="E10" s="9">
        <v>23</v>
      </c>
      <c r="F10" s="9"/>
      <c r="G10" s="9"/>
      <c r="H10" s="11">
        <v>31</v>
      </c>
      <c r="I10" s="12" t="s">
        <v>13</v>
      </c>
    </row>
    <row r="11" spans="1:9" ht="15" customHeight="1" x14ac:dyDescent="0.4">
      <c r="A11" s="29"/>
      <c r="B11" s="8" t="s">
        <v>16</v>
      </c>
      <c r="C11" s="9">
        <v>46</v>
      </c>
      <c r="D11" s="9">
        <v>46</v>
      </c>
      <c r="E11" s="9">
        <v>46</v>
      </c>
      <c r="F11" s="9"/>
      <c r="G11" s="10"/>
      <c r="H11" s="11">
        <v>31</v>
      </c>
      <c r="I11" s="12" t="s">
        <v>13</v>
      </c>
    </row>
    <row r="12" spans="1:9" ht="15" customHeight="1" x14ac:dyDescent="0.4">
      <c r="A12" s="29"/>
      <c r="B12" s="8" t="s">
        <v>17</v>
      </c>
      <c r="C12" s="9">
        <v>46</v>
      </c>
      <c r="D12" s="9">
        <v>46</v>
      </c>
      <c r="E12" s="9">
        <v>46</v>
      </c>
      <c r="F12" s="9"/>
      <c r="G12" s="10"/>
      <c r="H12" s="11">
        <v>31</v>
      </c>
      <c r="I12" s="12" t="s">
        <v>13</v>
      </c>
    </row>
    <row r="13" spans="1:9" ht="15" customHeight="1" x14ac:dyDescent="0.4">
      <c r="A13" s="29"/>
      <c r="B13" s="8" t="s">
        <v>18</v>
      </c>
      <c r="C13" s="9"/>
      <c r="D13" s="9"/>
      <c r="E13" s="9"/>
      <c r="F13" s="9"/>
      <c r="G13" s="10"/>
      <c r="H13" s="11">
        <v>31</v>
      </c>
      <c r="I13" s="12" t="s">
        <v>13</v>
      </c>
    </row>
    <row r="14" spans="1:9" ht="15" customHeight="1" x14ac:dyDescent="0.4">
      <c r="A14" s="29"/>
      <c r="B14" s="8" t="s">
        <v>19</v>
      </c>
      <c r="C14" s="9"/>
      <c r="D14" s="9"/>
      <c r="E14" s="9"/>
      <c r="F14" s="9"/>
      <c r="G14" s="10"/>
      <c r="H14" s="11">
        <v>31</v>
      </c>
      <c r="I14" s="12" t="s">
        <v>13</v>
      </c>
    </row>
    <row r="15" spans="1:9" ht="15" customHeight="1" x14ac:dyDescent="0.4">
      <c r="A15" s="29"/>
      <c r="B15" s="8" t="s">
        <v>20</v>
      </c>
      <c r="C15" s="9"/>
      <c r="D15" s="9"/>
      <c r="E15" s="9"/>
      <c r="F15" s="9"/>
      <c r="G15" s="9"/>
      <c r="H15" s="11">
        <v>1</v>
      </c>
      <c r="I15" s="12" t="s">
        <v>13</v>
      </c>
    </row>
    <row r="16" spans="1:9" ht="15" customHeight="1" x14ac:dyDescent="0.4">
      <c r="A16" s="29"/>
      <c r="B16" s="8" t="s">
        <v>21</v>
      </c>
      <c r="C16" s="13"/>
      <c r="D16" s="13"/>
      <c r="E16" s="13"/>
      <c r="F16" s="13"/>
      <c r="G16" s="13"/>
      <c r="H16" s="11">
        <v>1</v>
      </c>
      <c r="I16" s="12" t="s">
        <v>13</v>
      </c>
    </row>
    <row r="17" spans="1:9" ht="15" customHeight="1" x14ac:dyDescent="0.4">
      <c r="A17" s="29"/>
      <c r="B17" s="8" t="s">
        <v>22</v>
      </c>
      <c r="C17" s="13"/>
      <c r="D17" s="13"/>
      <c r="E17" s="13"/>
      <c r="F17" s="13"/>
      <c r="G17" s="13"/>
      <c r="H17" s="11">
        <v>1</v>
      </c>
      <c r="I17" s="12" t="s">
        <v>13</v>
      </c>
    </row>
    <row r="18" spans="1:9" ht="15" customHeight="1" x14ac:dyDescent="0.4">
      <c r="A18" s="29"/>
      <c r="B18" s="8" t="s">
        <v>23</v>
      </c>
      <c r="C18" s="13">
        <v>10</v>
      </c>
      <c r="D18" s="13">
        <v>10</v>
      </c>
      <c r="E18" s="13">
        <v>10</v>
      </c>
      <c r="F18" s="13"/>
      <c r="G18" s="13"/>
      <c r="H18" s="11">
        <v>1</v>
      </c>
      <c r="I18" s="12" t="s">
        <v>13</v>
      </c>
    </row>
    <row r="19" spans="1:9" ht="15" customHeight="1" x14ac:dyDescent="0.4">
      <c r="A19" s="29"/>
      <c r="B19" s="8" t="s">
        <v>24</v>
      </c>
      <c r="C19" s="13"/>
      <c r="D19" s="13"/>
      <c r="E19" s="13"/>
      <c r="F19" s="13"/>
      <c r="G19" s="13"/>
      <c r="H19" s="11">
        <v>1</v>
      </c>
      <c r="I19" s="12" t="s">
        <v>13</v>
      </c>
    </row>
    <row r="20" spans="1:9" ht="15" customHeight="1" x14ac:dyDescent="0.4">
      <c r="A20" s="29"/>
      <c r="B20" s="8" t="s">
        <v>25</v>
      </c>
      <c r="C20" s="13">
        <v>5</v>
      </c>
      <c r="D20" s="13">
        <v>5</v>
      </c>
      <c r="E20" s="13">
        <v>5</v>
      </c>
      <c r="F20" s="13"/>
      <c r="G20" s="13"/>
      <c r="H20" s="11">
        <v>1</v>
      </c>
      <c r="I20" s="12" t="s">
        <v>13</v>
      </c>
    </row>
    <row r="21" spans="1:9" ht="15" customHeight="1" thickBot="1" x14ac:dyDescent="0.45">
      <c r="A21" s="29"/>
      <c r="B21" s="8" t="s">
        <v>26</v>
      </c>
      <c r="C21" s="14">
        <f>((C8+C9+C10+C11+C12+C13+C14)*31+C15+C16+C17+C18+C19+C20)*0.176</f>
        <v>5993.3279999999995</v>
      </c>
      <c r="D21" s="14">
        <f t="shared" ref="D21:E21" si="0">((D8+D9+D10+D11+D12+D13+D14)*31+D15+D16+D17+D18+D19+D20)*0.176</f>
        <v>5611.4079999999994</v>
      </c>
      <c r="E21" s="14">
        <f t="shared" si="0"/>
        <v>5213.12</v>
      </c>
      <c r="F21" s="14"/>
      <c r="G21" s="14"/>
      <c r="H21" s="11">
        <v>1</v>
      </c>
      <c r="I21" s="12" t="s">
        <v>13</v>
      </c>
    </row>
    <row r="22" spans="1:9" ht="15" customHeight="1" thickTop="1" thickBot="1" x14ac:dyDescent="0.45">
      <c r="A22" s="30"/>
      <c r="B22" s="15" t="s">
        <v>27</v>
      </c>
      <c r="C22" s="16">
        <f>(C8+C9+C10+C11+C12+C13+C14)*31+C15+C16+C17+C18+C19+C20+C21</f>
        <v>40046.328000000001</v>
      </c>
      <c r="D22" s="16">
        <f t="shared" ref="D22:G22" si="1">(D8+D9+D10+D11+D12+D13+D14)*31+D15+D16+D17+D18+D19+D20+D21</f>
        <v>37494.407999999996</v>
      </c>
      <c r="E22" s="16">
        <f t="shared" si="1"/>
        <v>34833.120000000003</v>
      </c>
      <c r="F22" s="16">
        <f t="shared" si="1"/>
        <v>0</v>
      </c>
      <c r="G22" s="16">
        <f t="shared" si="1"/>
        <v>0</v>
      </c>
      <c r="H22" s="33"/>
      <c r="I22" s="34"/>
    </row>
    <row r="23" spans="1:9" ht="18" customHeight="1" thickTop="1" x14ac:dyDescent="0.4">
      <c r="A23" s="37" t="s">
        <v>28</v>
      </c>
      <c r="B23" s="37"/>
      <c r="C23" s="37"/>
      <c r="D23" s="37"/>
      <c r="E23" s="37"/>
      <c r="F23" s="37"/>
      <c r="G23" s="37"/>
      <c r="H23" s="37"/>
      <c r="I23" s="37"/>
    </row>
    <row r="24" spans="1:9" ht="18" customHeight="1" x14ac:dyDescent="0.4">
      <c r="B24" s="17"/>
      <c r="H24" s="2"/>
      <c r="I24" s="3"/>
    </row>
    <row r="25" spans="1:9" ht="18" customHeight="1" x14ac:dyDescent="0.4">
      <c r="A25" s="37" t="s">
        <v>29</v>
      </c>
      <c r="B25" s="37"/>
      <c r="C25" s="37"/>
      <c r="D25" s="37"/>
      <c r="E25" s="37"/>
      <c r="F25" s="37"/>
      <c r="G25" s="37"/>
      <c r="H25" s="37"/>
      <c r="I25" s="37"/>
    </row>
    <row r="26" spans="1:9" ht="15" customHeight="1" x14ac:dyDescent="0.4">
      <c r="A26" s="40" t="s">
        <v>30</v>
      </c>
      <c r="B26" s="18" t="s">
        <v>31</v>
      </c>
      <c r="C26" s="6" t="s">
        <v>32</v>
      </c>
      <c r="D26" s="6" t="s">
        <v>33</v>
      </c>
      <c r="E26" s="6" t="s">
        <v>34</v>
      </c>
      <c r="F26" s="6" t="s">
        <v>35</v>
      </c>
      <c r="G26" s="6" t="s">
        <v>36</v>
      </c>
      <c r="H26" s="41"/>
      <c r="I26" s="41"/>
    </row>
    <row r="27" spans="1:9" ht="15" customHeight="1" x14ac:dyDescent="0.4">
      <c r="A27" s="40"/>
      <c r="B27" s="19" t="s">
        <v>37</v>
      </c>
      <c r="C27" s="20"/>
      <c r="D27" s="20">
        <v>12090</v>
      </c>
      <c r="E27" s="20">
        <v>21080</v>
      </c>
      <c r="F27" s="20">
        <v>44020</v>
      </c>
      <c r="G27" s="20">
        <v>49600</v>
      </c>
      <c r="H27" s="2"/>
      <c r="I27" s="3"/>
    </row>
    <row r="28" spans="1:9" ht="15" customHeight="1" x14ac:dyDescent="0.4">
      <c r="A28" s="40"/>
      <c r="B28" s="19" t="s">
        <v>38</v>
      </c>
      <c r="C28" s="20"/>
      <c r="D28" s="20">
        <v>42470</v>
      </c>
      <c r="E28" s="20">
        <v>42470</v>
      </c>
      <c r="F28" s="20">
        <v>45570</v>
      </c>
      <c r="G28" s="20">
        <v>65720</v>
      </c>
      <c r="H28" s="2"/>
      <c r="I28" s="3"/>
    </row>
    <row r="29" spans="1:9" ht="15" customHeight="1" x14ac:dyDescent="0.4">
      <c r="A29" s="40"/>
      <c r="B29" s="21" t="s">
        <v>39</v>
      </c>
      <c r="C29" s="22"/>
      <c r="D29" s="22">
        <v>4650</v>
      </c>
      <c r="E29" s="22">
        <v>4650</v>
      </c>
      <c r="F29" s="22">
        <v>4650</v>
      </c>
      <c r="G29" s="22">
        <v>4650</v>
      </c>
    </row>
    <row r="30" spans="1:9" ht="15" customHeight="1" thickBot="1" x14ac:dyDescent="0.45">
      <c r="A30" s="40"/>
      <c r="B30" s="23" t="s">
        <v>40</v>
      </c>
      <c r="C30" s="24"/>
      <c r="D30" s="24">
        <v>1550</v>
      </c>
      <c r="E30" s="24">
        <v>1550</v>
      </c>
      <c r="F30" s="24">
        <v>1550</v>
      </c>
      <c r="G30" s="24">
        <v>1550</v>
      </c>
    </row>
    <row r="31" spans="1:9" ht="15" customHeight="1" thickTop="1" x14ac:dyDescent="0.4">
      <c r="A31" s="40"/>
      <c r="B31" s="25" t="s">
        <v>41</v>
      </c>
      <c r="C31" s="26"/>
      <c r="D31" s="26">
        <f>SUM(D27:D30)</f>
        <v>60760</v>
      </c>
      <c r="E31" s="26">
        <f>SUM(E27:E30)</f>
        <v>69750</v>
      </c>
      <c r="F31" s="26">
        <f>SUM(F27:F30)</f>
        <v>95790</v>
      </c>
      <c r="G31" s="26">
        <f>SUM(G27:G30)</f>
        <v>121520</v>
      </c>
    </row>
    <row r="32" spans="1:9" ht="15" customHeight="1" x14ac:dyDescent="0.4">
      <c r="D32" s="27"/>
      <c r="E32" s="27"/>
      <c r="F32" s="27"/>
      <c r="G32" s="27"/>
    </row>
    <row r="33" spans="1:9" ht="14.25" customHeight="1" x14ac:dyDescent="0.4"/>
    <row r="34" spans="1:9" ht="18" customHeight="1" x14ac:dyDescent="0.4">
      <c r="A34" s="37" t="s">
        <v>42</v>
      </c>
      <c r="B34" s="37"/>
      <c r="C34" s="37"/>
      <c r="D34" s="37"/>
      <c r="E34" s="37"/>
      <c r="F34" s="37"/>
      <c r="G34" s="37"/>
      <c r="H34" s="37"/>
      <c r="I34" s="37"/>
    </row>
    <row r="35" spans="1:9" ht="18" customHeight="1" x14ac:dyDescent="0.4">
      <c r="A35" s="37" t="s">
        <v>43</v>
      </c>
      <c r="B35" s="37"/>
      <c r="C35" s="37"/>
      <c r="D35" s="37"/>
      <c r="E35" s="37"/>
      <c r="F35" s="37"/>
      <c r="G35" s="37"/>
      <c r="H35" s="37"/>
      <c r="I35" s="37"/>
    </row>
    <row r="36" spans="1:9" ht="16.5" customHeight="1" x14ac:dyDescent="0.4">
      <c r="A36" s="19"/>
      <c r="B36" s="6"/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</row>
    <row r="37" spans="1:9" ht="16.5" customHeight="1" x14ac:dyDescent="0.4">
      <c r="A37" s="39"/>
      <c r="B37" s="19" t="s">
        <v>44</v>
      </c>
      <c r="C37" s="14">
        <f>C22+D31</f>
        <v>100806.32800000001</v>
      </c>
      <c r="D37" s="14">
        <f>D22+D31</f>
        <v>98254.407999999996</v>
      </c>
      <c r="E37" s="14">
        <f>E22+D31</f>
        <v>95593.12</v>
      </c>
      <c r="F37" s="14"/>
      <c r="G37" s="14"/>
    </row>
    <row r="38" spans="1:9" ht="16.5" customHeight="1" x14ac:dyDescent="0.4">
      <c r="A38" s="39"/>
      <c r="B38" s="19" t="s">
        <v>45</v>
      </c>
      <c r="C38" s="14">
        <f>C22+E31</f>
        <v>109796.32800000001</v>
      </c>
      <c r="D38" s="14">
        <f>D22+E31</f>
        <v>107244.408</v>
      </c>
      <c r="E38" s="14">
        <f>E22+E31</f>
        <v>104583.12</v>
      </c>
      <c r="F38" s="14"/>
      <c r="G38" s="14"/>
    </row>
    <row r="39" spans="1:9" ht="16.5" customHeight="1" x14ac:dyDescent="0.4">
      <c r="A39" s="39"/>
      <c r="B39" s="19" t="s">
        <v>46</v>
      </c>
      <c r="C39" s="14">
        <f>C22+F31</f>
        <v>135836.32800000001</v>
      </c>
      <c r="D39" s="14">
        <f>D22+F31</f>
        <v>133284.408</v>
      </c>
      <c r="E39" s="14">
        <f>E22+F31</f>
        <v>130623.12</v>
      </c>
      <c r="F39" s="14"/>
      <c r="G39" s="14"/>
    </row>
    <row r="40" spans="1:9" ht="16.5" customHeight="1" x14ac:dyDescent="0.4">
      <c r="A40" s="39"/>
      <c r="B40" s="19" t="s">
        <v>36</v>
      </c>
      <c r="C40" s="14">
        <f>C22+G31</f>
        <v>161566.32800000001</v>
      </c>
      <c r="D40" s="14">
        <f>D22+G31</f>
        <v>159014.408</v>
      </c>
      <c r="E40" s="14">
        <f>E22+G31</f>
        <v>156353.12</v>
      </c>
      <c r="F40" s="14"/>
      <c r="G40" s="14"/>
    </row>
    <row r="41" spans="1:9" ht="18" customHeight="1" x14ac:dyDescent="0.4"/>
    <row r="42" spans="1:9" ht="18" customHeight="1" x14ac:dyDescent="0.4"/>
    <row r="43" spans="1:9" ht="18" customHeight="1" x14ac:dyDescent="0.4"/>
    <row r="44" spans="1:9" ht="18" customHeight="1" x14ac:dyDescent="0.4"/>
    <row r="45" spans="1:9" ht="18" customHeight="1" x14ac:dyDescent="0.4"/>
    <row r="46" spans="1:9" ht="18" customHeight="1" x14ac:dyDescent="0.4"/>
    <row r="47" spans="1:9" ht="18" customHeight="1" x14ac:dyDescent="0.4"/>
    <row r="48" spans="1:9" ht="18" customHeight="1" x14ac:dyDescent="0.4"/>
    <row r="49" ht="18" customHeight="1" x14ac:dyDescent="0.4"/>
    <row r="50" ht="18" customHeight="1" x14ac:dyDescent="0.4"/>
    <row r="51" ht="18" customHeight="1" x14ac:dyDescent="0.4"/>
  </sheetData>
  <mergeCells count="15">
    <mergeCell ref="A37:A40"/>
    <mergeCell ref="A23:I23"/>
    <mergeCell ref="A25:I25"/>
    <mergeCell ref="A26:A31"/>
    <mergeCell ref="H26:I26"/>
    <mergeCell ref="A34:I34"/>
    <mergeCell ref="A35:I35"/>
    <mergeCell ref="A7:A22"/>
    <mergeCell ref="H7:I7"/>
    <mergeCell ref="H22:I22"/>
    <mergeCell ref="F1:I1"/>
    <mergeCell ref="A2:I2"/>
    <mergeCell ref="B3:H3"/>
    <mergeCell ref="A5:I5"/>
    <mergeCell ref="A6:B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39A8-ABCD-42B6-8B44-24FA2BF59441}">
  <dimension ref="A1:I51"/>
  <sheetViews>
    <sheetView topLeftCell="A7" workbookViewId="0">
      <selection activeCell="E21" sqref="E21"/>
    </sheetView>
  </sheetViews>
  <sheetFormatPr defaultRowHeight="13.5" x14ac:dyDescent="0.4"/>
  <cols>
    <col min="1" max="1" width="3.625" style="1" customWidth="1"/>
    <col min="2" max="2" width="24" style="1" customWidth="1"/>
    <col min="3" max="7" width="10.375" style="1" customWidth="1"/>
    <col min="8" max="9" width="4" style="1" customWidth="1"/>
    <col min="10" max="16384" width="9" style="1"/>
  </cols>
  <sheetData>
    <row r="1" spans="1:9" ht="18" customHeight="1" x14ac:dyDescent="0.4">
      <c r="F1" s="35" t="s">
        <v>49</v>
      </c>
      <c r="G1" s="35"/>
      <c r="H1" s="35"/>
      <c r="I1" s="35"/>
    </row>
    <row r="2" spans="1:9" ht="23.25" customHeight="1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ht="18" customHeight="1" x14ac:dyDescent="0.4">
      <c r="B3" s="37" t="s">
        <v>47</v>
      </c>
      <c r="C3" s="37"/>
      <c r="D3" s="37"/>
      <c r="E3" s="37"/>
      <c r="F3" s="37"/>
      <c r="G3" s="37"/>
      <c r="H3" s="37"/>
    </row>
    <row r="4" spans="1:9" ht="11.25" customHeight="1" x14ac:dyDescent="0.4">
      <c r="B4" s="3"/>
      <c r="C4" s="3"/>
      <c r="D4" s="3"/>
      <c r="E4" s="3"/>
      <c r="F4" s="3"/>
      <c r="G4" s="3"/>
      <c r="H4" s="3"/>
    </row>
    <row r="5" spans="1:9" ht="18" customHeight="1" x14ac:dyDescent="0.4">
      <c r="A5" s="37" t="s">
        <v>2</v>
      </c>
      <c r="B5" s="37"/>
      <c r="C5" s="37"/>
      <c r="D5" s="37"/>
      <c r="E5" s="37"/>
      <c r="F5" s="37"/>
      <c r="G5" s="37"/>
      <c r="H5" s="37"/>
      <c r="I5" s="37"/>
    </row>
    <row r="6" spans="1:9" ht="15" customHeight="1" x14ac:dyDescent="0.4">
      <c r="A6" s="38" t="s">
        <v>3</v>
      </c>
      <c r="B6" s="38"/>
      <c r="C6" s="4"/>
      <c r="D6" s="4"/>
      <c r="E6" s="4"/>
      <c r="F6" s="4"/>
      <c r="G6" s="4"/>
    </row>
    <row r="7" spans="1:9" ht="15" customHeight="1" x14ac:dyDescent="0.4">
      <c r="A7" s="28" t="s">
        <v>4</v>
      </c>
      <c r="B7" s="5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31" t="s">
        <v>11</v>
      </c>
      <c r="I7" s="32"/>
    </row>
    <row r="8" spans="1:9" ht="15" customHeight="1" x14ac:dyDescent="0.4">
      <c r="A8" s="29"/>
      <c r="B8" s="8" t="s">
        <v>12</v>
      </c>
      <c r="C8" s="9">
        <f>なの特１割Ｒ8.8!C8*2</f>
        <v>1942</v>
      </c>
      <c r="D8" s="9">
        <f>なの特１割Ｒ8.8!D8*2</f>
        <v>1802</v>
      </c>
      <c r="E8" s="9">
        <f>なの特１割Ｒ8.8!E8*2</f>
        <v>1656</v>
      </c>
      <c r="F8" s="9"/>
      <c r="G8" s="10"/>
      <c r="H8" s="11">
        <v>31</v>
      </c>
      <c r="I8" s="12" t="s">
        <v>13</v>
      </c>
    </row>
    <row r="9" spans="1:9" ht="15" customHeight="1" x14ac:dyDescent="0.4">
      <c r="A9" s="29"/>
      <c r="B9" s="8" t="s">
        <v>14</v>
      </c>
      <c r="C9" s="9">
        <f>なの特１割Ｒ8.8!C9*2</f>
        <v>24</v>
      </c>
      <c r="D9" s="9">
        <f>なの特１割Ｒ8.8!D9*2</f>
        <v>24</v>
      </c>
      <c r="E9" s="9">
        <f>なの特１割Ｒ8.8!E9*2</f>
        <v>24</v>
      </c>
      <c r="F9" s="9"/>
      <c r="G9" s="10"/>
      <c r="H9" s="11">
        <v>31</v>
      </c>
      <c r="I9" s="12" t="s">
        <v>13</v>
      </c>
    </row>
    <row r="10" spans="1:9" ht="15" customHeight="1" x14ac:dyDescent="0.4">
      <c r="A10" s="29"/>
      <c r="B10" s="8" t="s">
        <v>15</v>
      </c>
      <c r="C10" s="9">
        <v>46</v>
      </c>
      <c r="D10" s="9">
        <v>46</v>
      </c>
      <c r="E10" s="9">
        <v>46</v>
      </c>
      <c r="F10" s="9"/>
      <c r="G10" s="9"/>
      <c r="H10" s="11">
        <v>31</v>
      </c>
      <c r="I10" s="12" t="s">
        <v>13</v>
      </c>
    </row>
    <row r="11" spans="1:9" ht="15" customHeight="1" x14ac:dyDescent="0.4">
      <c r="A11" s="29"/>
      <c r="B11" s="8" t="s">
        <v>16</v>
      </c>
      <c r="C11" s="9">
        <f>なの特１割Ｒ8.8!C11*2</f>
        <v>92</v>
      </c>
      <c r="D11" s="9">
        <f>なの特１割Ｒ8.8!D11*2</f>
        <v>92</v>
      </c>
      <c r="E11" s="9">
        <f>なの特１割Ｒ8.8!E11*2</f>
        <v>92</v>
      </c>
      <c r="F11" s="9"/>
      <c r="G11" s="10"/>
      <c r="H11" s="11">
        <v>31</v>
      </c>
      <c r="I11" s="12" t="s">
        <v>13</v>
      </c>
    </row>
    <row r="12" spans="1:9" ht="15" customHeight="1" x14ac:dyDescent="0.4">
      <c r="A12" s="29"/>
      <c r="B12" s="8" t="s">
        <v>17</v>
      </c>
      <c r="C12" s="9">
        <f>なの特１割Ｒ8.8!C12*2</f>
        <v>92</v>
      </c>
      <c r="D12" s="9">
        <f>なの特１割Ｒ8.8!D12*2</f>
        <v>92</v>
      </c>
      <c r="E12" s="9">
        <f>なの特１割Ｒ8.8!E12*2</f>
        <v>92</v>
      </c>
      <c r="F12" s="9"/>
      <c r="G12" s="10"/>
      <c r="H12" s="11">
        <v>31</v>
      </c>
      <c r="I12" s="12" t="s">
        <v>13</v>
      </c>
    </row>
    <row r="13" spans="1:9" ht="15" customHeight="1" x14ac:dyDescent="0.4">
      <c r="A13" s="29"/>
      <c r="B13" s="8" t="s">
        <v>18</v>
      </c>
      <c r="C13" s="9"/>
      <c r="D13" s="9"/>
      <c r="E13" s="9"/>
      <c r="F13" s="9"/>
      <c r="G13" s="10"/>
      <c r="H13" s="11">
        <v>31</v>
      </c>
      <c r="I13" s="12" t="s">
        <v>13</v>
      </c>
    </row>
    <row r="14" spans="1:9" ht="15" customHeight="1" x14ac:dyDescent="0.4">
      <c r="A14" s="29"/>
      <c r="B14" s="8" t="s">
        <v>19</v>
      </c>
      <c r="C14" s="9"/>
      <c r="D14" s="9"/>
      <c r="E14" s="9"/>
      <c r="F14" s="9"/>
      <c r="G14" s="10"/>
      <c r="H14" s="11">
        <v>31</v>
      </c>
      <c r="I14" s="12" t="s">
        <v>13</v>
      </c>
    </row>
    <row r="15" spans="1:9" ht="15" customHeight="1" x14ac:dyDescent="0.4">
      <c r="A15" s="29"/>
      <c r="B15" s="8" t="s">
        <v>20</v>
      </c>
      <c r="C15" s="9"/>
      <c r="D15" s="9"/>
      <c r="E15" s="9"/>
      <c r="F15" s="9"/>
      <c r="G15" s="9"/>
      <c r="H15" s="11">
        <v>1</v>
      </c>
      <c r="I15" s="12" t="s">
        <v>13</v>
      </c>
    </row>
    <row r="16" spans="1:9" ht="15" customHeight="1" x14ac:dyDescent="0.4">
      <c r="A16" s="29"/>
      <c r="B16" s="8" t="s">
        <v>21</v>
      </c>
      <c r="C16" s="13"/>
      <c r="D16" s="13"/>
      <c r="E16" s="13"/>
      <c r="F16" s="13"/>
      <c r="G16" s="13"/>
      <c r="H16" s="11">
        <v>1</v>
      </c>
      <c r="I16" s="12" t="s">
        <v>13</v>
      </c>
    </row>
    <row r="17" spans="1:9" ht="15" customHeight="1" x14ac:dyDescent="0.4">
      <c r="A17" s="29"/>
      <c r="B17" s="8" t="s">
        <v>22</v>
      </c>
      <c r="C17" s="13"/>
      <c r="D17" s="13"/>
      <c r="E17" s="13"/>
      <c r="F17" s="13"/>
      <c r="G17" s="13"/>
      <c r="H17" s="11">
        <v>1</v>
      </c>
      <c r="I17" s="12" t="s">
        <v>13</v>
      </c>
    </row>
    <row r="18" spans="1:9" ht="15" customHeight="1" x14ac:dyDescent="0.4">
      <c r="A18" s="29"/>
      <c r="B18" s="8" t="s">
        <v>23</v>
      </c>
      <c r="C18" s="9">
        <f>なの特１割Ｒ8.8!C18*2</f>
        <v>20</v>
      </c>
      <c r="D18" s="9">
        <f>なの特１割Ｒ8.8!D18*2</f>
        <v>20</v>
      </c>
      <c r="E18" s="9">
        <f>なの特１割Ｒ8.8!E18*2</f>
        <v>20</v>
      </c>
      <c r="F18" s="13"/>
      <c r="G18" s="13"/>
      <c r="H18" s="11">
        <v>1</v>
      </c>
      <c r="I18" s="12" t="s">
        <v>13</v>
      </c>
    </row>
    <row r="19" spans="1:9" ht="15" customHeight="1" x14ac:dyDescent="0.4">
      <c r="A19" s="29"/>
      <c r="B19" s="8" t="s">
        <v>24</v>
      </c>
      <c r="C19" s="13"/>
      <c r="D19" s="13"/>
      <c r="E19" s="13"/>
      <c r="F19" s="13"/>
      <c r="G19" s="13"/>
      <c r="H19" s="11">
        <v>1</v>
      </c>
      <c r="I19" s="12" t="s">
        <v>13</v>
      </c>
    </row>
    <row r="20" spans="1:9" ht="15" customHeight="1" x14ac:dyDescent="0.4">
      <c r="A20" s="29"/>
      <c r="B20" s="8" t="s">
        <v>25</v>
      </c>
      <c r="C20" s="9">
        <f>なの特１割Ｒ8.8!C20*2</f>
        <v>10</v>
      </c>
      <c r="D20" s="9">
        <f>なの特１割Ｒ8.8!D20*2</f>
        <v>10</v>
      </c>
      <c r="E20" s="9">
        <f>なの特１割Ｒ8.8!E20*2</f>
        <v>10</v>
      </c>
      <c r="F20" s="13"/>
      <c r="G20" s="13"/>
      <c r="H20" s="11">
        <v>1</v>
      </c>
      <c r="I20" s="12" t="s">
        <v>13</v>
      </c>
    </row>
    <row r="21" spans="1:9" ht="15" customHeight="1" thickBot="1" x14ac:dyDescent="0.45">
      <c r="A21" s="29"/>
      <c r="B21" s="8" t="s">
        <v>26</v>
      </c>
      <c r="C21" s="14">
        <f>((C8+C9+C10+C11+C12+C13+C14)*31+C15+C16+C17+C18+C19+C20)*0.176</f>
        <v>11986.655999999999</v>
      </c>
      <c r="D21" s="14">
        <f t="shared" ref="D21:E21" si="0">((D8+D9+D10+D11+D12+D13+D14)*31+D15+D16+D17+D18+D19+D20)*0.176</f>
        <v>11222.815999999999</v>
      </c>
      <c r="E21" s="14">
        <f t="shared" si="0"/>
        <v>10426.24</v>
      </c>
      <c r="F21" s="14"/>
      <c r="G21" s="14"/>
      <c r="H21" s="11">
        <v>1</v>
      </c>
      <c r="I21" s="12" t="s">
        <v>13</v>
      </c>
    </row>
    <row r="22" spans="1:9" ht="15" customHeight="1" thickTop="1" thickBot="1" x14ac:dyDescent="0.45">
      <c r="A22" s="30"/>
      <c r="B22" s="15" t="s">
        <v>27</v>
      </c>
      <c r="C22" s="16">
        <f>(C8+C9+C10+C11+C12+C13+C14)*31+C15+C16+C17+C18+C19+C20+C21</f>
        <v>80092.656000000003</v>
      </c>
      <c r="D22" s="16">
        <f t="shared" ref="D22:G22" si="1">(D8+D9+D10+D11+D12+D13+D14)*31+D15+D16+D17+D18+D19+D20+D21</f>
        <v>74988.815999999992</v>
      </c>
      <c r="E22" s="16">
        <f t="shared" si="1"/>
        <v>69666.240000000005</v>
      </c>
      <c r="F22" s="16">
        <f t="shared" si="1"/>
        <v>0</v>
      </c>
      <c r="G22" s="16">
        <f t="shared" si="1"/>
        <v>0</v>
      </c>
      <c r="H22" s="33"/>
      <c r="I22" s="34"/>
    </row>
    <row r="23" spans="1:9" ht="18" customHeight="1" thickTop="1" x14ac:dyDescent="0.4">
      <c r="A23" s="37" t="s">
        <v>28</v>
      </c>
      <c r="B23" s="37"/>
      <c r="C23" s="37"/>
      <c r="D23" s="37"/>
      <c r="E23" s="37"/>
      <c r="F23" s="37"/>
      <c r="G23" s="37"/>
      <c r="H23" s="37"/>
      <c r="I23" s="37"/>
    </row>
    <row r="24" spans="1:9" ht="18" customHeight="1" x14ac:dyDescent="0.4">
      <c r="B24" s="17"/>
      <c r="H24" s="2"/>
      <c r="I24" s="3"/>
    </row>
    <row r="25" spans="1:9" ht="18" customHeight="1" x14ac:dyDescent="0.4">
      <c r="A25" s="37" t="s">
        <v>29</v>
      </c>
      <c r="B25" s="37"/>
      <c r="C25" s="37"/>
      <c r="D25" s="37"/>
      <c r="E25" s="37"/>
      <c r="F25" s="37"/>
      <c r="G25" s="37"/>
      <c r="H25" s="37"/>
      <c r="I25" s="37"/>
    </row>
    <row r="26" spans="1:9" ht="15" customHeight="1" x14ac:dyDescent="0.4">
      <c r="A26" s="40" t="s">
        <v>30</v>
      </c>
      <c r="B26" s="18" t="s">
        <v>31</v>
      </c>
      <c r="C26" s="6" t="s">
        <v>32</v>
      </c>
      <c r="D26" s="6" t="s">
        <v>33</v>
      </c>
      <c r="E26" s="6" t="s">
        <v>34</v>
      </c>
      <c r="F26" s="6" t="s">
        <v>35</v>
      </c>
      <c r="G26" s="6" t="s">
        <v>36</v>
      </c>
      <c r="H26" s="41"/>
      <c r="I26" s="41"/>
    </row>
    <row r="27" spans="1:9" ht="15" customHeight="1" x14ac:dyDescent="0.4">
      <c r="A27" s="40"/>
      <c r="B27" s="19" t="s">
        <v>37</v>
      </c>
      <c r="C27" s="20"/>
      <c r="D27" s="20">
        <v>12090</v>
      </c>
      <c r="E27" s="20">
        <v>21080</v>
      </c>
      <c r="F27" s="20">
        <v>44020</v>
      </c>
      <c r="G27" s="20">
        <v>49600</v>
      </c>
      <c r="H27" s="2"/>
      <c r="I27" s="3"/>
    </row>
    <row r="28" spans="1:9" ht="15" customHeight="1" x14ac:dyDescent="0.4">
      <c r="A28" s="40"/>
      <c r="B28" s="19" t="s">
        <v>38</v>
      </c>
      <c r="C28" s="20"/>
      <c r="D28" s="20">
        <v>27280</v>
      </c>
      <c r="E28" s="20">
        <v>42470</v>
      </c>
      <c r="F28" s="20">
        <v>45570</v>
      </c>
      <c r="G28" s="20">
        <v>65720</v>
      </c>
      <c r="H28" s="2"/>
      <c r="I28" s="3"/>
    </row>
    <row r="29" spans="1:9" ht="15" customHeight="1" x14ac:dyDescent="0.4">
      <c r="A29" s="40"/>
      <c r="B29" s="21" t="s">
        <v>39</v>
      </c>
      <c r="C29" s="22"/>
      <c r="D29" s="22">
        <v>4650</v>
      </c>
      <c r="E29" s="22">
        <v>4650</v>
      </c>
      <c r="F29" s="22">
        <v>4650</v>
      </c>
      <c r="G29" s="22">
        <v>4650</v>
      </c>
    </row>
    <row r="30" spans="1:9" ht="15" customHeight="1" thickBot="1" x14ac:dyDescent="0.45">
      <c r="A30" s="40"/>
      <c r="B30" s="23" t="s">
        <v>40</v>
      </c>
      <c r="C30" s="24"/>
      <c r="D30" s="24">
        <v>1550</v>
      </c>
      <c r="E30" s="24">
        <v>1550</v>
      </c>
      <c r="F30" s="24">
        <v>1550</v>
      </c>
      <c r="G30" s="24">
        <v>1550</v>
      </c>
    </row>
    <row r="31" spans="1:9" ht="15" customHeight="1" thickTop="1" x14ac:dyDescent="0.4">
      <c r="A31" s="40"/>
      <c r="B31" s="25" t="s">
        <v>41</v>
      </c>
      <c r="C31" s="26">
        <f>SUM(C27:C30)</f>
        <v>0</v>
      </c>
      <c r="D31" s="26">
        <f t="shared" ref="D31:F31" si="2">SUM(D27:D30)</f>
        <v>45570</v>
      </c>
      <c r="E31" s="26">
        <f t="shared" si="2"/>
        <v>69750</v>
      </c>
      <c r="F31" s="26">
        <f t="shared" si="2"/>
        <v>95790</v>
      </c>
      <c r="G31" s="26">
        <f>SUM(G27:G30)</f>
        <v>121520</v>
      </c>
    </row>
    <row r="32" spans="1:9" ht="15" customHeight="1" x14ac:dyDescent="0.4">
      <c r="D32" s="27"/>
      <c r="E32" s="27"/>
      <c r="F32" s="27"/>
      <c r="G32" s="27"/>
    </row>
    <row r="33" spans="1:9" ht="14.25" customHeight="1" x14ac:dyDescent="0.4"/>
    <row r="34" spans="1:9" ht="18" customHeight="1" x14ac:dyDescent="0.4">
      <c r="A34" s="37" t="s">
        <v>42</v>
      </c>
      <c r="B34" s="37"/>
      <c r="C34" s="37"/>
      <c r="D34" s="37"/>
      <c r="E34" s="37"/>
      <c r="F34" s="37"/>
      <c r="G34" s="37"/>
      <c r="H34" s="37"/>
      <c r="I34" s="37"/>
    </row>
    <row r="35" spans="1:9" ht="18" customHeight="1" x14ac:dyDescent="0.4">
      <c r="A35" s="37" t="s">
        <v>43</v>
      </c>
      <c r="B35" s="37"/>
      <c r="C35" s="37"/>
      <c r="D35" s="37"/>
      <c r="E35" s="37"/>
      <c r="F35" s="37"/>
      <c r="G35" s="37"/>
      <c r="H35" s="37"/>
      <c r="I35" s="37"/>
    </row>
    <row r="36" spans="1:9" ht="16.5" customHeight="1" x14ac:dyDescent="0.4">
      <c r="A36" s="19"/>
      <c r="B36" s="6"/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</row>
    <row r="37" spans="1:9" ht="16.5" customHeight="1" x14ac:dyDescent="0.4">
      <c r="A37" s="39"/>
      <c r="B37" s="19" t="s">
        <v>44</v>
      </c>
      <c r="C37" s="14">
        <f>C22+D31</f>
        <v>125662.656</v>
      </c>
      <c r="D37" s="14">
        <f>D22+D31</f>
        <v>120558.81599999999</v>
      </c>
      <c r="E37" s="14">
        <f>E22+D31</f>
        <v>115236.24</v>
      </c>
      <c r="F37" s="14"/>
      <c r="G37" s="14"/>
    </row>
    <row r="38" spans="1:9" ht="16.5" customHeight="1" x14ac:dyDescent="0.4">
      <c r="A38" s="39"/>
      <c r="B38" s="19" t="s">
        <v>45</v>
      </c>
      <c r="C38" s="14">
        <f>C22+E31</f>
        <v>149842.65600000002</v>
      </c>
      <c r="D38" s="14">
        <f>D22+E31</f>
        <v>144738.81599999999</v>
      </c>
      <c r="E38" s="14">
        <f>E22+E31</f>
        <v>139416.24</v>
      </c>
      <c r="F38" s="14"/>
      <c r="G38" s="14"/>
    </row>
    <row r="39" spans="1:9" ht="16.5" customHeight="1" x14ac:dyDescent="0.4">
      <c r="A39" s="39"/>
      <c r="B39" s="19" t="s">
        <v>46</v>
      </c>
      <c r="C39" s="14">
        <f>C22+F31</f>
        <v>175882.65600000002</v>
      </c>
      <c r="D39" s="14">
        <f>D22+F31</f>
        <v>170778.81599999999</v>
      </c>
      <c r="E39" s="14">
        <f>E22+F31</f>
        <v>165456.24</v>
      </c>
      <c r="F39" s="14"/>
      <c r="G39" s="14"/>
    </row>
    <row r="40" spans="1:9" ht="16.5" customHeight="1" x14ac:dyDescent="0.4">
      <c r="A40" s="39"/>
      <c r="B40" s="19" t="s">
        <v>36</v>
      </c>
      <c r="C40" s="14">
        <f>C22+G31</f>
        <v>201612.65600000002</v>
      </c>
      <c r="D40" s="14">
        <f>D22+G31</f>
        <v>196508.81599999999</v>
      </c>
      <c r="E40" s="14">
        <f>E22+G31</f>
        <v>191186.24</v>
      </c>
      <c r="F40" s="14"/>
      <c r="G40" s="14"/>
    </row>
    <row r="41" spans="1:9" ht="18" customHeight="1" x14ac:dyDescent="0.4"/>
    <row r="42" spans="1:9" ht="18" customHeight="1" x14ac:dyDescent="0.4"/>
    <row r="43" spans="1:9" ht="18" customHeight="1" x14ac:dyDescent="0.4"/>
    <row r="44" spans="1:9" ht="18" customHeight="1" x14ac:dyDescent="0.4"/>
    <row r="45" spans="1:9" ht="18" customHeight="1" x14ac:dyDescent="0.4"/>
    <row r="46" spans="1:9" ht="18" customHeight="1" x14ac:dyDescent="0.4"/>
    <row r="47" spans="1:9" ht="18" customHeight="1" x14ac:dyDescent="0.4"/>
    <row r="48" spans="1:9" ht="18" customHeight="1" x14ac:dyDescent="0.4"/>
    <row r="49" ht="18" customHeight="1" x14ac:dyDescent="0.4"/>
    <row r="50" ht="18" customHeight="1" x14ac:dyDescent="0.4"/>
    <row r="51" ht="18" customHeight="1" x14ac:dyDescent="0.4"/>
  </sheetData>
  <mergeCells count="15">
    <mergeCell ref="A37:A40"/>
    <mergeCell ref="A23:I23"/>
    <mergeCell ref="A25:I25"/>
    <mergeCell ref="A26:A31"/>
    <mergeCell ref="H26:I26"/>
    <mergeCell ref="A34:I34"/>
    <mergeCell ref="A35:I35"/>
    <mergeCell ref="A7:A22"/>
    <mergeCell ref="H7:I7"/>
    <mergeCell ref="H22:I22"/>
    <mergeCell ref="F1:I1"/>
    <mergeCell ref="A2:I2"/>
    <mergeCell ref="B3:H3"/>
    <mergeCell ref="A5:I5"/>
    <mergeCell ref="A6:B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921C-FFA0-4097-AF81-13E647EC5845}">
  <dimension ref="A1:I51"/>
  <sheetViews>
    <sheetView tabSelected="1" topLeftCell="A9" workbookViewId="0">
      <selection activeCell="E42" sqref="E42"/>
    </sheetView>
  </sheetViews>
  <sheetFormatPr defaultRowHeight="13.5" x14ac:dyDescent="0.4"/>
  <cols>
    <col min="1" max="1" width="3.625" style="1" customWidth="1"/>
    <col min="2" max="2" width="24" style="1" customWidth="1"/>
    <col min="3" max="7" width="10.375" style="1" customWidth="1"/>
    <col min="8" max="9" width="4" style="1" customWidth="1"/>
    <col min="10" max="16384" width="9" style="1"/>
  </cols>
  <sheetData>
    <row r="1" spans="1:9" ht="18" customHeight="1" x14ac:dyDescent="0.4">
      <c r="F1" s="35" t="s">
        <v>49</v>
      </c>
      <c r="G1" s="35"/>
      <c r="H1" s="35"/>
      <c r="I1" s="35"/>
    </row>
    <row r="2" spans="1:9" ht="23.25" customHeight="1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ht="18" customHeight="1" x14ac:dyDescent="0.4">
      <c r="B3" s="37" t="s">
        <v>48</v>
      </c>
      <c r="C3" s="37"/>
      <c r="D3" s="37"/>
      <c r="E3" s="37"/>
      <c r="F3" s="37"/>
      <c r="G3" s="37"/>
      <c r="H3" s="37"/>
    </row>
    <row r="4" spans="1:9" ht="11.25" customHeight="1" x14ac:dyDescent="0.4">
      <c r="B4" s="3"/>
      <c r="C4" s="3"/>
      <c r="D4" s="3"/>
      <c r="E4" s="3"/>
      <c r="F4" s="3"/>
      <c r="G4" s="3"/>
      <c r="H4" s="3"/>
    </row>
    <row r="5" spans="1:9" ht="18" customHeight="1" x14ac:dyDescent="0.4">
      <c r="A5" s="37" t="s">
        <v>2</v>
      </c>
      <c r="B5" s="37"/>
      <c r="C5" s="37"/>
      <c r="D5" s="37"/>
      <c r="E5" s="37"/>
      <c r="F5" s="37"/>
      <c r="G5" s="37"/>
      <c r="H5" s="37"/>
      <c r="I5" s="37"/>
    </row>
    <row r="6" spans="1:9" ht="15" customHeight="1" x14ac:dyDescent="0.4">
      <c r="A6" s="38" t="s">
        <v>3</v>
      </c>
      <c r="B6" s="38"/>
      <c r="C6" s="4"/>
      <c r="D6" s="4"/>
      <c r="E6" s="4"/>
      <c r="F6" s="4"/>
      <c r="G6" s="4"/>
    </row>
    <row r="7" spans="1:9" ht="15" customHeight="1" x14ac:dyDescent="0.4">
      <c r="A7" s="28" t="s">
        <v>4</v>
      </c>
      <c r="B7" s="5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31" t="s">
        <v>11</v>
      </c>
      <c r="I7" s="32"/>
    </row>
    <row r="8" spans="1:9" ht="15" customHeight="1" x14ac:dyDescent="0.4">
      <c r="A8" s="29"/>
      <c r="B8" s="8" t="s">
        <v>12</v>
      </c>
      <c r="C8" s="9">
        <f>なの特１割Ｒ8.8!C8*3</f>
        <v>2913</v>
      </c>
      <c r="D8" s="9">
        <f>なの特１割Ｒ8.8!D8*3</f>
        <v>2703</v>
      </c>
      <c r="E8" s="9">
        <f>なの特１割Ｒ8.8!E8*3</f>
        <v>2484</v>
      </c>
      <c r="F8" s="9"/>
      <c r="G8" s="10"/>
      <c r="H8" s="11">
        <v>31</v>
      </c>
      <c r="I8" s="12" t="s">
        <v>13</v>
      </c>
    </row>
    <row r="9" spans="1:9" ht="15" customHeight="1" x14ac:dyDescent="0.4">
      <c r="A9" s="29"/>
      <c r="B9" s="8" t="s">
        <v>14</v>
      </c>
      <c r="C9" s="9">
        <f>なの特１割Ｒ8.8!C9*3</f>
        <v>36</v>
      </c>
      <c r="D9" s="9">
        <f>なの特１割Ｒ8.8!D9*3</f>
        <v>36</v>
      </c>
      <c r="E9" s="9">
        <f>なの特１割Ｒ8.8!E9*3</f>
        <v>36</v>
      </c>
      <c r="F9" s="9"/>
      <c r="G9" s="10"/>
      <c r="H9" s="11">
        <v>31</v>
      </c>
      <c r="I9" s="12" t="s">
        <v>13</v>
      </c>
    </row>
    <row r="10" spans="1:9" ht="15" customHeight="1" x14ac:dyDescent="0.4">
      <c r="A10" s="29"/>
      <c r="B10" s="8" t="s">
        <v>15</v>
      </c>
      <c r="C10" s="9">
        <v>69</v>
      </c>
      <c r="D10" s="9">
        <v>69</v>
      </c>
      <c r="E10" s="9">
        <v>69</v>
      </c>
      <c r="F10" s="9"/>
      <c r="G10" s="9"/>
      <c r="H10" s="11">
        <v>31</v>
      </c>
      <c r="I10" s="12" t="s">
        <v>13</v>
      </c>
    </row>
    <row r="11" spans="1:9" ht="15" customHeight="1" x14ac:dyDescent="0.4">
      <c r="A11" s="29"/>
      <c r="B11" s="8" t="s">
        <v>16</v>
      </c>
      <c r="C11" s="9">
        <f>なの特１割Ｒ8.8!C11*3</f>
        <v>138</v>
      </c>
      <c r="D11" s="9">
        <f>なの特１割Ｒ8.8!D11*3</f>
        <v>138</v>
      </c>
      <c r="E11" s="9">
        <f>なの特１割Ｒ8.8!E11*3</f>
        <v>138</v>
      </c>
      <c r="F11" s="9"/>
      <c r="G11" s="10"/>
      <c r="H11" s="11">
        <v>31</v>
      </c>
      <c r="I11" s="12" t="s">
        <v>13</v>
      </c>
    </row>
    <row r="12" spans="1:9" ht="15" customHeight="1" x14ac:dyDescent="0.4">
      <c r="A12" s="29"/>
      <c r="B12" s="8" t="s">
        <v>17</v>
      </c>
      <c r="C12" s="9">
        <f>なの特１割Ｒ8.8!C12*3</f>
        <v>138</v>
      </c>
      <c r="D12" s="9">
        <f>なの特１割Ｒ8.8!D12*3</f>
        <v>138</v>
      </c>
      <c r="E12" s="9">
        <f>なの特１割Ｒ8.8!E12*3</f>
        <v>138</v>
      </c>
      <c r="F12" s="9"/>
      <c r="G12" s="10"/>
      <c r="H12" s="11">
        <v>31</v>
      </c>
      <c r="I12" s="12" t="s">
        <v>13</v>
      </c>
    </row>
    <row r="13" spans="1:9" ht="15" customHeight="1" x14ac:dyDescent="0.4">
      <c r="A13" s="29"/>
      <c r="B13" s="8" t="s">
        <v>18</v>
      </c>
      <c r="C13" s="9"/>
      <c r="D13" s="9"/>
      <c r="E13" s="9"/>
      <c r="F13" s="9"/>
      <c r="G13" s="10"/>
      <c r="H13" s="11">
        <v>31</v>
      </c>
      <c r="I13" s="12" t="s">
        <v>13</v>
      </c>
    </row>
    <row r="14" spans="1:9" ht="15" customHeight="1" x14ac:dyDescent="0.4">
      <c r="A14" s="29"/>
      <c r="B14" s="8" t="s">
        <v>19</v>
      </c>
      <c r="C14" s="9"/>
      <c r="D14" s="9"/>
      <c r="E14" s="9"/>
      <c r="F14" s="9"/>
      <c r="G14" s="10"/>
      <c r="H14" s="11">
        <v>31</v>
      </c>
      <c r="I14" s="12" t="s">
        <v>13</v>
      </c>
    </row>
    <row r="15" spans="1:9" ht="15" customHeight="1" x14ac:dyDescent="0.4">
      <c r="A15" s="29"/>
      <c r="B15" s="8" t="s">
        <v>20</v>
      </c>
      <c r="C15" s="9"/>
      <c r="D15" s="9"/>
      <c r="E15" s="9"/>
      <c r="F15" s="9"/>
      <c r="G15" s="9"/>
      <c r="H15" s="11">
        <v>1</v>
      </c>
      <c r="I15" s="12" t="s">
        <v>13</v>
      </c>
    </row>
    <row r="16" spans="1:9" ht="15" customHeight="1" x14ac:dyDescent="0.4">
      <c r="A16" s="29"/>
      <c r="B16" s="8" t="s">
        <v>21</v>
      </c>
      <c r="C16" s="9"/>
      <c r="D16" s="9"/>
      <c r="E16" s="9"/>
      <c r="F16" s="13"/>
      <c r="G16" s="13"/>
      <c r="H16" s="11">
        <v>1</v>
      </c>
      <c r="I16" s="12" t="s">
        <v>13</v>
      </c>
    </row>
    <row r="17" spans="1:9" ht="15" customHeight="1" x14ac:dyDescent="0.4">
      <c r="A17" s="29"/>
      <c r="B17" s="8" t="s">
        <v>22</v>
      </c>
      <c r="C17" s="9"/>
      <c r="D17" s="9"/>
      <c r="E17" s="9"/>
      <c r="F17" s="13"/>
      <c r="G17" s="13"/>
      <c r="H17" s="11">
        <v>1</v>
      </c>
      <c r="I17" s="12" t="s">
        <v>13</v>
      </c>
    </row>
    <row r="18" spans="1:9" ht="15" customHeight="1" x14ac:dyDescent="0.4">
      <c r="A18" s="29"/>
      <c r="B18" s="8" t="s">
        <v>23</v>
      </c>
      <c r="C18" s="9">
        <f>なの特１割Ｒ8.8!C18*3</f>
        <v>30</v>
      </c>
      <c r="D18" s="9">
        <f>なの特１割Ｒ8.8!D18*3</f>
        <v>30</v>
      </c>
      <c r="E18" s="9">
        <f>なの特１割Ｒ8.8!E18*3</f>
        <v>30</v>
      </c>
      <c r="F18" s="13"/>
      <c r="G18" s="13"/>
      <c r="H18" s="11">
        <v>1</v>
      </c>
      <c r="I18" s="12" t="s">
        <v>13</v>
      </c>
    </row>
    <row r="19" spans="1:9" ht="15" customHeight="1" x14ac:dyDescent="0.4">
      <c r="A19" s="29"/>
      <c r="B19" s="8" t="s">
        <v>24</v>
      </c>
      <c r="C19" s="9"/>
      <c r="D19" s="9"/>
      <c r="E19" s="9"/>
      <c r="F19" s="13"/>
      <c r="G19" s="13"/>
      <c r="H19" s="11">
        <v>1</v>
      </c>
      <c r="I19" s="12" t="s">
        <v>13</v>
      </c>
    </row>
    <row r="20" spans="1:9" ht="15" customHeight="1" x14ac:dyDescent="0.4">
      <c r="A20" s="29"/>
      <c r="B20" s="8" t="s">
        <v>25</v>
      </c>
      <c r="C20" s="9">
        <f>なの特１割Ｒ8.8!C20*3</f>
        <v>15</v>
      </c>
      <c r="D20" s="9">
        <f>なの特１割Ｒ8.8!D20*3</f>
        <v>15</v>
      </c>
      <c r="E20" s="9">
        <f>なの特１割Ｒ8.8!E20*3</f>
        <v>15</v>
      </c>
      <c r="F20" s="13"/>
      <c r="G20" s="13"/>
      <c r="H20" s="11">
        <v>1</v>
      </c>
      <c r="I20" s="12" t="s">
        <v>13</v>
      </c>
    </row>
    <row r="21" spans="1:9" ht="15" customHeight="1" thickBot="1" x14ac:dyDescent="0.45">
      <c r="A21" s="29"/>
      <c r="B21" s="8" t="s">
        <v>26</v>
      </c>
      <c r="C21" s="14">
        <f>((C8+C9+C10+C11+C12+C13+C14)*31+C15+C16+C17+C18+C19+C20)*0.176</f>
        <v>17979.984</v>
      </c>
      <c r="D21" s="14">
        <f t="shared" ref="D21:E21" si="0">((D8+D9+D10+D11+D12+D13+D14)*31+D15+D16+D17+D18+D19+D20)*0.176</f>
        <v>16834.223999999998</v>
      </c>
      <c r="E21" s="14">
        <f t="shared" si="0"/>
        <v>15639.359999999999</v>
      </c>
      <c r="F21" s="14"/>
      <c r="G21" s="14"/>
      <c r="H21" s="11">
        <v>1</v>
      </c>
      <c r="I21" s="12" t="s">
        <v>13</v>
      </c>
    </row>
    <row r="22" spans="1:9" ht="15" customHeight="1" thickTop="1" thickBot="1" x14ac:dyDescent="0.45">
      <c r="A22" s="30"/>
      <c r="B22" s="15" t="s">
        <v>27</v>
      </c>
      <c r="C22" s="16">
        <f>(C8+C9+C10+C11+C12+C13+C14)*31+C15+C16+C17+C18+C19+C20+C21</f>
        <v>120138.984</v>
      </c>
      <c r="D22" s="16">
        <f t="shared" ref="D22:G22" si="1">(D8+D9+D10+D11+D12+D13+D14)*31+D15+D16+D17+D18+D19+D20+D21</f>
        <v>112483.224</v>
      </c>
      <c r="E22" s="16">
        <f t="shared" si="1"/>
        <v>104499.36</v>
      </c>
      <c r="F22" s="16">
        <f t="shared" si="1"/>
        <v>0</v>
      </c>
      <c r="G22" s="16">
        <f t="shared" si="1"/>
        <v>0</v>
      </c>
      <c r="H22" s="33"/>
      <c r="I22" s="34"/>
    </row>
    <row r="23" spans="1:9" ht="18" customHeight="1" thickTop="1" x14ac:dyDescent="0.4">
      <c r="A23" s="37" t="s">
        <v>28</v>
      </c>
      <c r="B23" s="37"/>
      <c r="C23" s="37"/>
      <c r="D23" s="37"/>
      <c r="E23" s="37"/>
      <c r="F23" s="37"/>
      <c r="G23" s="37"/>
      <c r="H23" s="37"/>
      <c r="I23" s="37"/>
    </row>
    <row r="24" spans="1:9" ht="18" customHeight="1" x14ac:dyDescent="0.4">
      <c r="B24" s="17"/>
      <c r="H24" s="2"/>
      <c r="I24" s="3"/>
    </row>
    <row r="25" spans="1:9" ht="18" customHeight="1" x14ac:dyDescent="0.4">
      <c r="A25" s="37" t="s">
        <v>29</v>
      </c>
      <c r="B25" s="37"/>
      <c r="C25" s="37"/>
      <c r="D25" s="37"/>
      <c r="E25" s="37"/>
      <c r="F25" s="37"/>
      <c r="G25" s="37"/>
      <c r="H25" s="37"/>
      <c r="I25" s="37"/>
    </row>
    <row r="26" spans="1:9" ht="15" customHeight="1" x14ac:dyDescent="0.4">
      <c r="A26" s="40" t="s">
        <v>30</v>
      </c>
      <c r="B26" s="18" t="s">
        <v>31</v>
      </c>
      <c r="C26" s="6" t="s">
        <v>32</v>
      </c>
      <c r="D26" s="6" t="s">
        <v>33</v>
      </c>
      <c r="E26" s="6" t="s">
        <v>34</v>
      </c>
      <c r="F26" s="6" t="s">
        <v>35</v>
      </c>
      <c r="G26" s="6" t="s">
        <v>36</v>
      </c>
      <c r="H26" s="41"/>
      <c r="I26" s="41"/>
    </row>
    <row r="27" spans="1:9" ht="15" customHeight="1" x14ac:dyDescent="0.4">
      <c r="A27" s="40"/>
      <c r="B27" s="19" t="s">
        <v>37</v>
      </c>
      <c r="C27" s="20"/>
      <c r="D27" s="20">
        <v>12090</v>
      </c>
      <c r="E27" s="20">
        <v>21080</v>
      </c>
      <c r="F27" s="20">
        <v>44020</v>
      </c>
      <c r="G27" s="20">
        <v>49600</v>
      </c>
      <c r="H27" s="2"/>
      <c r="I27" s="3"/>
    </row>
    <row r="28" spans="1:9" ht="15" customHeight="1" x14ac:dyDescent="0.4">
      <c r="A28" s="40"/>
      <c r="B28" s="19" t="s">
        <v>38</v>
      </c>
      <c r="C28" s="20"/>
      <c r="D28" s="20">
        <v>27280</v>
      </c>
      <c r="E28" s="20">
        <v>42470</v>
      </c>
      <c r="F28" s="20">
        <v>45570</v>
      </c>
      <c r="G28" s="20">
        <v>65720</v>
      </c>
      <c r="H28" s="2"/>
      <c r="I28" s="3"/>
    </row>
    <row r="29" spans="1:9" ht="15" customHeight="1" x14ac:dyDescent="0.4">
      <c r="A29" s="40"/>
      <c r="B29" s="21" t="s">
        <v>39</v>
      </c>
      <c r="C29" s="22"/>
      <c r="D29" s="22">
        <v>4650</v>
      </c>
      <c r="E29" s="22">
        <v>4650</v>
      </c>
      <c r="F29" s="22">
        <v>4650</v>
      </c>
      <c r="G29" s="22">
        <v>4650</v>
      </c>
    </row>
    <row r="30" spans="1:9" ht="15" customHeight="1" thickBot="1" x14ac:dyDescent="0.45">
      <c r="A30" s="40"/>
      <c r="B30" s="23" t="s">
        <v>40</v>
      </c>
      <c r="C30" s="24"/>
      <c r="D30" s="24">
        <v>1550</v>
      </c>
      <c r="E30" s="24">
        <v>1550</v>
      </c>
      <c r="F30" s="24">
        <v>1550</v>
      </c>
      <c r="G30" s="24">
        <v>1550</v>
      </c>
    </row>
    <row r="31" spans="1:9" ht="15" customHeight="1" thickTop="1" x14ac:dyDescent="0.4">
      <c r="A31" s="40"/>
      <c r="B31" s="25" t="s">
        <v>41</v>
      </c>
      <c r="C31" s="26">
        <f>SUM(C27:C30)</f>
        <v>0</v>
      </c>
      <c r="D31" s="26">
        <f t="shared" ref="D31:G31" si="2">SUM(D27:D30)</f>
        <v>45570</v>
      </c>
      <c r="E31" s="26">
        <f t="shared" si="2"/>
        <v>69750</v>
      </c>
      <c r="F31" s="26">
        <f t="shared" si="2"/>
        <v>95790</v>
      </c>
      <c r="G31" s="26">
        <f t="shared" si="2"/>
        <v>121520</v>
      </c>
    </row>
    <row r="32" spans="1:9" ht="15" customHeight="1" x14ac:dyDescent="0.4">
      <c r="D32" s="27"/>
      <c r="E32" s="27"/>
      <c r="F32" s="27"/>
      <c r="G32" s="27"/>
    </row>
    <row r="33" spans="1:9" ht="14.25" customHeight="1" x14ac:dyDescent="0.4"/>
    <row r="34" spans="1:9" ht="18" customHeight="1" x14ac:dyDescent="0.4">
      <c r="A34" s="37" t="s">
        <v>42</v>
      </c>
      <c r="B34" s="37"/>
      <c r="C34" s="37"/>
      <c r="D34" s="37"/>
      <c r="E34" s="37"/>
      <c r="F34" s="37"/>
      <c r="G34" s="37"/>
      <c r="H34" s="37"/>
      <c r="I34" s="37"/>
    </row>
    <row r="35" spans="1:9" ht="18" customHeight="1" x14ac:dyDescent="0.4">
      <c r="A35" s="37" t="s">
        <v>43</v>
      </c>
      <c r="B35" s="37"/>
      <c r="C35" s="37"/>
      <c r="D35" s="37"/>
      <c r="E35" s="37"/>
      <c r="F35" s="37"/>
      <c r="G35" s="37"/>
      <c r="H35" s="37"/>
      <c r="I35" s="37"/>
    </row>
    <row r="36" spans="1:9" ht="16.5" customHeight="1" x14ac:dyDescent="0.4">
      <c r="A36" s="19"/>
      <c r="B36" s="6"/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</row>
    <row r="37" spans="1:9" ht="16.5" customHeight="1" x14ac:dyDescent="0.4">
      <c r="A37" s="39"/>
      <c r="B37" s="19" t="s">
        <v>44</v>
      </c>
      <c r="C37" s="14">
        <f>C22+D31</f>
        <v>165708.984</v>
      </c>
      <c r="D37" s="14">
        <f>D22+D31</f>
        <v>158053.22399999999</v>
      </c>
      <c r="E37" s="14">
        <f>E22+D31</f>
        <v>150069.35999999999</v>
      </c>
      <c r="F37" s="14"/>
      <c r="G37" s="14"/>
    </row>
    <row r="38" spans="1:9" ht="16.5" customHeight="1" x14ac:dyDescent="0.4">
      <c r="A38" s="39"/>
      <c r="B38" s="19" t="s">
        <v>45</v>
      </c>
      <c r="C38" s="14">
        <f>C22+E31</f>
        <v>189888.984</v>
      </c>
      <c r="D38" s="14">
        <f>D22+E31</f>
        <v>182233.22399999999</v>
      </c>
      <c r="E38" s="14">
        <f>E22+E31</f>
        <v>174249.36</v>
      </c>
      <c r="F38" s="14"/>
      <c r="G38" s="14"/>
    </row>
    <row r="39" spans="1:9" ht="16.5" customHeight="1" x14ac:dyDescent="0.4">
      <c r="A39" s="39"/>
      <c r="B39" s="19" t="s">
        <v>46</v>
      </c>
      <c r="C39" s="14">
        <f>C22+F31</f>
        <v>215928.984</v>
      </c>
      <c r="D39" s="14">
        <f>D22+F31</f>
        <v>208273.22399999999</v>
      </c>
      <c r="E39" s="14">
        <f>E22+F31</f>
        <v>200289.36</v>
      </c>
      <c r="F39" s="14"/>
      <c r="G39" s="14"/>
    </row>
    <row r="40" spans="1:9" ht="16.5" customHeight="1" x14ac:dyDescent="0.4">
      <c r="A40" s="39"/>
      <c r="B40" s="19" t="s">
        <v>36</v>
      </c>
      <c r="C40" s="14">
        <f>C22+G31</f>
        <v>241658.984</v>
      </c>
      <c r="D40" s="14">
        <f>D22+G31</f>
        <v>234003.22399999999</v>
      </c>
      <c r="E40" s="14">
        <f>E22+G31</f>
        <v>226019.36</v>
      </c>
      <c r="F40" s="14"/>
      <c r="G40" s="14"/>
    </row>
    <row r="41" spans="1:9" ht="18" customHeight="1" x14ac:dyDescent="0.4"/>
    <row r="42" spans="1:9" ht="18" customHeight="1" x14ac:dyDescent="0.4"/>
    <row r="43" spans="1:9" ht="18" customHeight="1" x14ac:dyDescent="0.4"/>
    <row r="44" spans="1:9" ht="18" customHeight="1" x14ac:dyDescent="0.4"/>
    <row r="45" spans="1:9" ht="18" customHeight="1" x14ac:dyDescent="0.4"/>
    <row r="46" spans="1:9" ht="18" customHeight="1" x14ac:dyDescent="0.4"/>
    <row r="47" spans="1:9" ht="18" customHeight="1" x14ac:dyDescent="0.4"/>
    <row r="48" spans="1:9" ht="18" customHeight="1" x14ac:dyDescent="0.4"/>
    <row r="49" ht="18" customHeight="1" x14ac:dyDescent="0.4"/>
    <row r="50" ht="18" customHeight="1" x14ac:dyDescent="0.4"/>
    <row r="51" ht="18" customHeight="1" x14ac:dyDescent="0.4"/>
  </sheetData>
  <mergeCells count="15">
    <mergeCell ref="A37:A40"/>
    <mergeCell ref="A23:I23"/>
    <mergeCell ref="A25:I25"/>
    <mergeCell ref="A26:A31"/>
    <mergeCell ref="H26:I26"/>
    <mergeCell ref="A34:I34"/>
    <mergeCell ref="A35:I35"/>
    <mergeCell ref="A7:A22"/>
    <mergeCell ref="H7:I7"/>
    <mergeCell ref="H22:I22"/>
    <mergeCell ref="F1:I1"/>
    <mergeCell ref="A2:I2"/>
    <mergeCell ref="B3:H3"/>
    <mergeCell ref="A5:I5"/>
    <mergeCell ref="A6:B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なの特１割Ｒ8.8</vt:lpstr>
      <vt:lpstr>なの特2割Ｒ8.8</vt:lpstr>
      <vt:lpstr>なの特3割Ｒ8.8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asoka_jimu_shitutyou</dc:creator>
  <cp:lastModifiedBy>松木 瑠美</cp:lastModifiedBy>
  <cp:lastPrinted>2025-05-12T00:57:55Z</cp:lastPrinted>
  <dcterms:created xsi:type="dcterms:W3CDTF">2024-08-29T01:37:49Z</dcterms:created>
  <dcterms:modified xsi:type="dcterms:W3CDTF">2026-08-10T05:17:18Z</dcterms:modified>
</cp:coreProperties>
</file>